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5970" windowHeight="6045" firstSheet="2" activeTab="3"/>
  </bookViews>
  <sheets>
    <sheet name="Sheet5" sheetId="1" r:id="rId1"/>
    <sheet name="Sheet4" sheetId="2" r:id="rId2"/>
    <sheet name="Qui 3 Phan V" sheetId="3" r:id="rId3"/>
    <sheet name="Qui 3" sheetId="4" r:id="rId4"/>
  </sheets>
  <definedNames/>
  <calcPr fullCalcOnLoad="1"/>
</workbook>
</file>

<file path=xl/sharedStrings.xml><?xml version="1.0" encoding="utf-8"?>
<sst xmlns="http://schemas.openxmlformats.org/spreadsheetml/2006/main" count="139" uniqueCount="123">
  <si>
    <t>STT</t>
  </si>
  <si>
    <t>Nội dung</t>
  </si>
  <si>
    <t>Các khoản đầu tư tài chính ngắn hạn</t>
  </si>
  <si>
    <t>Hàng tồn kho</t>
  </si>
  <si>
    <t>II</t>
  </si>
  <si>
    <t>Tài sản cố định</t>
  </si>
  <si>
    <t>Các khoản đầu tư tài chính dài hạn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</si>
  <si>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</si>
  <si>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</si>
  <si>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</si>
  <si>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</si>
  <si>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</si>
  <si>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</si>
  <si>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</si>
  <si>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</si>
  <si>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</si>
  <si>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</si>
  <si>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</si>
  <si>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</si>
  <si>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Nguồn kinh phí</t>
  </si>
  <si>
    <t>VI</t>
  </si>
  <si>
    <t>TỔNG CỘNG NGUỒN VỐN</t>
  </si>
  <si>
    <t>Chỉ tiêu</t>
  </si>
  <si>
    <t>Kỳ báo cáo</t>
  </si>
  <si>
    <t>Doanh thu bán hàng và cung cấp dịch vụ</t>
  </si>
  <si>
    <t>Các khoản giảm trừ doanh thu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</si>
  <si>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</si>
  <si>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</si>
  <si>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</si>
  <si>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</si>
  <si>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</si>
  <si>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</si>
  <si>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</si>
  <si>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</si>
  <si>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</si>
  <si>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</si>
  <si>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Cổ tức trên mỗi cổ phiếu</t>
  </si>
  <si>
    <t xml:space="preserve"> </t>
  </si>
  <si>
    <t xml:space="preserve">I.A. BẢNG CÂN ĐỐI KẾ TOÁN   </t>
  </si>
  <si>
    <t>(Áp dụng với các doanh nghiệp trong lĩnh vực sản xuất, chế biến, dịch vụ)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</si>
  <si>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</si>
  <si>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</si>
  <si>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</si>
  <si>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 xml:space="preserve">Các khoản phải thu ngắn hạn    </t>
  </si>
  <si>
    <t xml:space="preserve">Tài sản ngắn hạn khác     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</si>
  <si>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</si>
  <si>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</si>
  <si>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</si>
  <si>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</si>
  <si>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</si>
  <si>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</si>
  <si>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</si>
  <si>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 xml:space="preserve">Tài sản dài hạn khác      </t>
  </si>
  <si>
    <t>-  Vốn khác của chủ sở hữu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</si>
  <si>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</si>
  <si>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</si>
  <si>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</si>
  <si>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</si>
  <si>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</si>
  <si>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</si>
  <si>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</si>
  <si>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 đã hình thành TSCĐ</t>
  </si>
  <si>
    <t>Kỳ trước</t>
  </si>
  <si>
    <t>1</t>
  </si>
  <si>
    <t>3</t>
  </si>
  <si>
    <t>4</t>
  </si>
  <si>
    <t>II.A.  KẾT QUẢ HOẠT ĐỘNG KINH DOANH</t>
  </si>
  <si>
    <t>(Áp dụng với các doanh nghiệp sản xuất, chế biến, dịch vụ)</t>
  </si>
  <si>
    <t>Doanh thu thuần vê bán hàng và cung cấp dịch vụ</t>
  </si>
  <si>
    <t>5</t>
  </si>
  <si>
    <t>LN gộp về bán hàng và cung cấp dịch vụ</t>
  </si>
  <si>
    <t>6</t>
  </si>
  <si>
    <t>7</t>
  </si>
  <si>
    <t>8</t>
  </si>
  <si>
    <t>9</t>
  </si>
  <si>
    <t>10</t>
  </si>
  <si>
    <t xml:space="preserve">Lợi nhuận thuần từ hoạt động kinh doanh    </t>
  </si>
  <si>
    <t>11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</si>
  <si>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</si>
  <si>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</si>
  <si>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</si>
  <si>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14</t>
  </si>
  <si>
    <t>15</t>
  </si>
  <si>
    <t>16</t>
  </si>
  <si>
    <t>17</t>
  </si>
  <si>
    <t xml:space="preserve">Lãi cơ bản trên cổ phiếu   </t>
  </si>
  <si>
    <t>18</t>
  </si>
  <si>
    <t>V. CÁC CHỈ TIÊU TÀI CHÍNH CƠ BẢN</t>
  </si>
  <si>
    <t xml:space="preserve">     (Chỉ áp dụng đối với báo cáo năm)</t>
  </si>
  <si>
    <t>Đơn vị tính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</si>
  <si>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</si>
  <si>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</si>
  <si>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</si>
  <si>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</si>
  <si>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</si>
  <si>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 Tổng nguồn vốn</t>
  </si>
  <si>
    <t>- Nguồn vốn chủ sở hữu/ 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</si>
  <si>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</si>
  <si>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</si>
  <si>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</si>
  <si>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</si>
  <si>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</si>
  <si>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r>
      <t xml:space="preserve">THỦY ĐIỆN THÁC BÀ </t>
    </r>
    <r>
      <rPr>
        <b/>
        <sz val="14"/>
        <rFont val="Times New Roman"/>
        <family val="1"/>
      </rPr>
      <t xml:space="preserve">                BÁO CÁO TÀI CHÍNH TÓM TẮT</t>
    </r>
  </si>
  <si>
    <t xml:space="preserve">  CÔNG TY CỔ PHẦN </t>
  </si>
  <si>
    <t xml:space="preserve"> - CT HĐQT (Để báo cáo)</t>
  </si>
  <si>
    <t xml:space="preserve"> - Lưu VP,P5</t>
  </si>
  <si>
    <t xml:space="preserve">     Nơi nhận:</t>
  </si>
  <si>
    <t>1,66</t>
  </si>
  <si>
    <t>10,53</t>
  </si>
  <si>
    <t>46,87</t>
  </si>
  <si>
    <t>11,29</t>
  </si>
  <si>
    <t xml:space="preserve">  Người lập                                        Kế toán trưởng                                          Giám Đốc</t>
  </si>
  <si>
    <t>Hoàng Thị Minh                                   Lê Đức Tuấn                                   Nguyễn Quốc Chi</t>
  </si>
  <si>
    <r>
      <t xml:space="preserve">Số               /BC-TĐTB-P5                                         </t>
    </r>
    <r>
      <rPr>
        <b/>
        <i/>
        <sz val="12"/>
        <rFont val="Times New Roman"/>
        <family val="1"/>
      </rPr>
      <t>( Năm 2007)</t>
    </r>
  </si>
  <si>
    <t>Số dư đầu năm</t>
  </si>
  <si>
    <t>Số dư cuối năm</t>
  </si>
  <si>
    <t>Luỹ kế năm 2007</t>
  </si>
  <si>
    <t>Quí 4/2007</t>
  </si>
  <si>
    <t>nt</t>
  </si>
  <si>
    <t xml:space="preserve"> -  Tỷ suất lợi nhuận sau thuế/Nguồn vốn CSH</t>
  </si>
  <si>
    <t xml:space="preserve"> - Tỷ suất lợi nhuận sau thuế/Doanh thu thuần</t>
  </si>
  <si>
    <t xml:space="preserve"> - Tỷ suất lợi nhuận sau thuế/Tổng tài sản</t>
  </si>
  <si>
    <t xml:space="preserve"> - UBCKNN, TTCKHN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</si>
</sst>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)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"/>
  </numFmts>
  <fonts count="14">
    <font>
      <sz val="10"/>
      <name val=".VnTime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sz val="8"/>
      <name val=".VnTim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3" fontId="9" fillId="0" borderId="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3" fontId="6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164" fontId="9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164" fontId="9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43" fontId="5" fillId="0" borderId="1" xfId="15" applyFont="1" applyBorder="1" applyAlignment="1">
      <alignment vertical="top" wrapText="1"/>
    </xf>
    <xf numFmtId="43" fontId="5" fillId="0" borderId="1" xfId="15" applyFont="1" applyBorder="1" applyAlignment="1">
      <alignment/>
    </xf>
    <xf numFmtId="164" fontId="5" fillId="0" borderId="1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0" sqref="A30:B30"/>
    </sheetView>
  </sheetViews>
  <sheetFormatPr defaultColWidth="9.00390625" defaultRowHeight="12.75"/>
  <cols>
    <col min="1" max="1" width="7.25390625" style="0" customWidth="1"/>
    <col min="2" max="2" width="50.125" style="0" customWidth="1"/>
    <col min="3" max="3" width="14.75390625" style="0" customWidth="1"/>
    <col min="4" max="4" width="13.375" style="51" customWidth="1"/>
    <col min="5" max="5" width="12.875" style="51" customWidth="1"/>
  </cols>
  <sheetData>
    <row r="1" spans="1:5" ht="18.75" customHeight="1">
      <c r="A1" s="67" t="s">
        <v>87</v>
      </c>
      <c r="B1" s="67"/>
      <c r="C1" s="67"/>
      <c r="D1" s="67"/>
      <c r="E1" s="67"/>
    </row>
    <row r="2" spans="1:5" ht="15" customHeight="1">
      <c r="A2" s="68" t="s">
        <v>88</v>
      </c>
      <c r="B2" s="68"/>
      <c r="C2" s="68"/>
      <c r="D2" s="68"/>
      <c r="E2" s="68"/>
    </row>
    <row r="3" spans="1:5" ht="15" customHeight="1">
      <c r="A3" s="49"/>
      <c r="B3" s="29"/>
      <c r="C3" s="29"/>
      <c r="D3" s="50"/>
      <c r="E3" s="50"/>
    </row>
    <row r="4" spans="1:5" ht="15" customHeight="1">
      <c r="A4" s="45" t="s">
        <v>0</v>
      </c>
      <c r="B4" s="45" t="s">
        <v>22</v>
      </c>
      <c r="C4" s="45" t="s">
        <v>89</v>
      </c>
      <c r="D4" s="45" t="s">
        <v>62</v>
      </c>
      <c r="E4" s="45" t="s">
        <v>23</v>
      </c>
    </row>
    <row r="5" spans="1:5" ht="16.5" customHeight="1">
      <c r="A5" s="45" t="s">
        <v>63</v>
      </c>
      <c r="B5" s="60" t="s">
        <v>90</v>
      </c>
      <c r="C5" s="58"/>
      <c r="D5" s="63"/>
      <c r="E5" s="63"/>
    </row>
    <row r="6" spans="1:5" ht="16.5" customHeight="1">
      <c r="A6" s="61"/>
      <c r="B6" s="62" t="s">
        <v>91</v>
      </c>
      <c r="C6" s="58" t="s">
        <v>93</v>
      </c>
      <c r="D6" s="64">
        <f>652099078589/767363278251*100</f>
        <v>84.97918744239182</v>
      </c>
      <c r="E6" s="64">
        <f>604583669340/757313509504*100</f>
        <v>79.8326798284597</v>
      </c>
    </row>
    <row r="7" spans="1:5" ht="16.5" customHeight="1">
      <c r="A7" s="61"/>
      <c r="B7" s="62" t="s">
        <v>92</v>
      </c>
      <c r="C7" s="58" t="s">
        <v>93</v>
      </c>
      <c r="D7" s="64">
        <f>115264199662/767363278251*100</f>
        <v>15.02081255760818</v>
      </c>
      <c r="E7" s="64">
        <f>152729840164/757313509504*100</f>
        <v>20.167320171540307</v>
      </c>
    </row>
    <row r="8" spans="1:5" ht="16.5" customHeight="1">
      <c r="A8" s="45" t="s">
        <v>58</v>
      </c>
      <c r="B8" s="60" t="s">
        <v>94</v>
      </c>
      <c r="C8" s="58"/>
      <c r="D8" s="63"/>
      <c r="E8" s="63"/>
    </row>
    <row r="9" spans="1:5" ht="16.5" customHeight="1">
      <c r="A9" s="45"/>
      <c r="B9" s="62" t="s">
        <v>95</v>
      </c>
      <c r="C9" s="58" t="s">
        <v>93</v>
      </c>
      <c r="D9" s="64">
        <f>114997541265/767363278251*100</f>
        <v>14.986062602201427</v>
      </c>
      <c r="E9" s="64">
        <f>51147277734/757313509504*100</f>
        <v>6.7537785992354396</v>
      </c>
    </row>
    <row r="10" spans="1:5" ht="16.5" customHeight="1">
      <c r="A10" s="45"/>
      <c r="B10" s="62" t="s">
        <v>96</v>
      </c>
      <c r="C10" s="58" t="s">
        <v>93</v>
      </c>
      <c r="D10" s="64">
        <f>652365736986/767363278251*100</f>
        <v>85.01393739779857</v>
      </c>
      <c r="E10" s="64">
        <f>706166231770/757313509504*100</f>
        <v>93.24622140076457</v>
      </c>
    </row>
    <row r="11" spans="1:5" ht="16.5" customHeight="1">
      <c r="A11" s="45" t="s">
        <v>64</v>
      </c>
      <c r="B11" s="60" t="s">
        <v>97</v>
      </c>
      <c r="C11" s="58"/>
      <c r="D11" s="63"/>
      <c r="E11" s="63"/>
    </row>
    <row r="12" spans="1:5" ht="16.5" customHeight="1">
      <c r="A12" s="45"/>
      <c r="B12" s="62" t="s">
        <v>98</v>
      </c>
      <c r="C12" s="58" t="s">
        <v>100</v>
      </c>
      <c r="D12" s="65">
        <f>27049771808/85237678799</f>
        <v>0.3173452420236172</v>
      </c>
      <c r="E12" s="63" t="s">
        <v>107</v>
      </c>
    </row>
    <row r="13" spans="1:5" ht="16.5" customHeight="1">
      <c r="A13" s="45"/>
      <c r="B13" s="62" t="s">
        <v>99</v>
      </c>
      <c r="C13" s="58" t="s">
        <v>118</v>
      </c>
      <c r="D13" s="66">
        <f>115264199662/85237678799</f>
        <v>1.3522681669195369</v>
      </c>
      <c r="E13" s="63">
        <v>3</v>
      </c>
    </row>
    <row r="14" spans="1:5" ht="16.5" customHeight="1">
      <c r="A14" s="45" t="s">
        <v>65</v>
      </c>
      <c r="B14" s="60" t="s">
        <v>101</v>
      </c>
      <c r="C14" s="58"/>
      <c r="D14" s="63"/>
      <c r="E14" s="63"/>
    </row>
    <row r="15" spans="1:5" ht="16.5" customHeight="1">
      <c r="A15" s="45"/>
      <c r="B15" s="62" t="s">
        <v>121</v>
      </c>
      <c r="C15" s="58" t="s">
        <v>93</v>
      </c>
      <c r="D15" s="64">
        <f>55541930145/767363278251*100</f>
        <v>7.238022944177498</v>
      </c>
      <c r="E15" s="63" t="s">
        <v>108</v>
      </c>
    </row>
    <row r="16" spans="1:5" ht="16.5" customHeight="1">
      <c r="A16" s="45"/>
      <c r="B16" s="62" t="s">
        <v>120</v>
      </c>
      <c r="C16" s="58" t="s">
        <v>93</v>
      </c>
      <c r="D16" s="64">
        <f>55541930145/118586789200*100</f>
        <v>46.83652413535453</v>
      </c>
      <c r="E16" s="63" t="s">
        <v>109</v>
      </c>
    </row>
    <row r="17" spans="1:6" ht="16.5" customHeight="1">
      <c r="A17" s="45"/>
      <c r="B17" s="62" t="s">
        <v>119</v>
      </c>
      <c r="C17" s="58" t="s">
        <v>93</v>
      </c>
      <c r="D17" s="64">
        <f>55541930145/652365736986*100</f>
        <v>8.513925087729117</v>
      </c>
      <c r="E17" s="63" t="s">
        <v>110</v>
      </c>
      <c r="F17" t="s">
        <v>37</v>
      </c>
    </row>
    <row r="20" spans="1:5" ht="17.25" customHeight="1">
      <c r="A20" s="70" t="s">
        <v>111</v>
      </c>
      <c r="B20" s="70"/>
      <c r="C20" s="70"/>
      <c r="D20" s="70"/>
      <c r="E20" s="70"/>
    </row>
    <row r="21" spans="1:5" ht="15" customHeight="1">
      <c r="A21" s="24"/>
      <c r="B21" s="25"/>
      <c r="C21" s="26"/>
      <c r="D21" s="26" t="s">
        <v>37</v>
      </c>
      <c r="E21"/>
    </row>
    <row r="22" spans="1:5" ht="15" customHeight="1">
      <c r="A22" s="24"/>
      <c r="B22" s="25"/>
      <c r="C22" s="26"/>
      <c r="D22" s="26"/>
      <c r="E22"/>
    </row>
    <row r="23" spans="1:5" ht="15" customHeight="1">
      <c r="A23" s="24"/>
      <c r="B23" s="25"/>
      <c r="C23" s="26"/>
      <c r="D23" s="26"/>
      <c r="E23"/>
    </row>
    <row r="24" spans="1:5" ht="15" customHeight="1">
      <c r="A24" s="24"/>
      <c r="B24" s="25"/>
      <c r="C24" s="26"/>
      <c r="D24" s="26"/>
      <c r="E24"/>
    </row>
    <row r="25" spans="1:5" ht="16.5" customHeight="1">
      <c r="A25" s="70" t="s">
        <v>112</v>
      </c>
      <c r="B25" s="70"/>
      <c r="C25" s="70"/>
      <c r="D25" s="70"/>
      <c r="E25" s="70"/>
    </row>
    <row r="27" spans="1:5" ht="15" customHeight="1">
      <c r="A27" s="71" t="s">
        <v>106</v>
      </c>
      <c r="B27" s="71"/>
      <c r="C27" s="26"/>
      <c r="D27" s="26"/>
      <c r="E27"/>
    </row>
    <row r="28" spans="1:5" ht="15" customHeight="1">
      <c r="A28" s="69" t="s">
        <v>104</v>
      </c>
      <c r="B28" s="69"/>
      <c r="C28" s="26"/>
      <c r="D28" s="26"/>
      <c r="E28"/>
    </row>
    <row r="29" spans="1:5" ht="15" customHeight="1">
      <c r="A29" s="69" t="s">
        <v>122</v>
      </c>
      <c r="B29" s="69"/>
      <c r="C29" s="26"/>
      <c r="D29" s="26"/>
      <c r="E29"/>
    </row>
    <row r="30" spans="1:5" ht="15" customHeight="1">
      <c r="A30" s="69" t="s">
        <v>105</v>
      </c>
      <c r="B30" s="69"/>
      <c r="C30" s="26"/>
      <c r="D30" s="26"/>
      <c r="E30"/>
    </row>
  </sheetData>
  <mergeCells count="8">
    <mergeCell ref="A1:E1"/>
    <mergeCell ref="A2:E2"/>
    <mergeCell ref="A29:B29"/>
    <mergeCell ref="A30:B30"/>
    <mergeCell ref="A20:E20"/>
    <mergeCell ref="A25:E25"/>
    <mergeCell ref="A27:B27"/>
    <mergeCell ref="A28:B28"/>
  </mergeCells>
  <printOptions/>
  <pageMargins left="0.75" right="0.75" top="0.58" bottom="1" header="0.36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24">
      <selection activeCell="C36" sqref="C36"/>
    </sheetView>
  </sheetViews>
  <sheetFormatPr defaultColWidth="9.00390625" defaultRowHeight="15" customHeight="1"/>
  <cols>
    <col min="1" max="1" width="8.875" style="0" customWidth="1"/>
    <col min="2" max="2" width="40.25390625" style="0" customWidth="1"/>
    <col min="3" max="3" width="31.125" style="55" customWidth="1"/>
    <col min="4" max="4" width="28.875" style="38" customWidth="1"/>
  </cols>
  <sheetData>
    <row r="1" spans="1:3" ht="15" customHeight="1">
      <c r="A1" s="72" t="s">
        <v>103</v>
      </c>
      <c r="B1" s="73"/>
      <c r="C1" s="52"/>
    </row>
    <row r="2" spans="1:4" ht="18.75" customHeight="1">
      <c r="A2" s="74" t="s">
        <v>102</v>
      </c>
      <c r="B2" s="75"/>
      <c r="C2" s="75"/>
      <c r="D2" s="75"/>
    </row>
    <row r="3" spans="1:4" ht="18" customHeight="1">
      <c r="A3" s="76" t="s">
        <v>113</v>
      </c>
      <c r="B3" s="76"/>
      <c r="C3" s="76"/>
      <c r="D3" s="76"/>
    </row>
    <row r="4" spans="1:3" ht="15" customHeight="1">
      <c r="A4" s="1"/>
      <c r="C4" s="52"/>
    </row>
    <row r="5" spans="1:3" ht="16.5" customHeight="1">
      <c r="A5" s="1" t="s">
        <v>38</v>
      </c>
      <c r="C5" s="52"/>
    </row>
    <row r="6" spans="1:3" ht="16.5" customHeight="1">
      <c r="A6" s="2" t="s">
        <v>39</v>
      </c>
      <c r="C6" s="52"/>
    </row>
    <row r="7" spans="1:4" ht="15.75" customHeight="1">
      <c r="A7" s="14" t="s">
        <v>0</v>
      </c>
      <c r="B7" s="14" t="s">
        <v>1</v>
      </c>
      <c r="C7" s="14" t="s">
        <v>114</v>
      </c>
      <c r="D7" s="14" t="s">
        <v>115</v>
      </c>
    </row>
    <row r="8" spans="1:4" ht="15.75" customHeight="1">
      <c r="A8" s="12" t="s">
        <v>40</v>
      </c>
      <c r="B8" s="13" t="s">
        <v>41</v>
      </c>
      <c r="C8" s="20">
        <f>C9+C11+C12+C13</f>
        <v>115264199662</v>
      </c>
      <c r="D8" s="20">
        <f>D9+D11+D12+D13</f>
        <v>152729840164</v>
      </c>
    </row>
    <row r="9" spans="1:4" ht="15.75" customHeight="1">
      <c r="A9" s="6">
        <v>1</v>
      </c>
      <c r="B9" s="7" t="s">
        <v>42</v>
      </c>
      <c r="C9" s="37">
        <v>27049771808</v>
      </c>
      <c r="D9" s="41">
        <v>84783354929</v>
      </c>
    </row>
    <row r="10" spans="1:4" ht="15.75" customHeight="1">
      <c r="A10" s="6">
        <v>2</v>
      </c>
      <c r="B10" s="7" t="s">
        <v>2</v>
      </c>
      <c r="C10" s="47">
        <v>0</v>
      </c>
      <c r="D10" s="47">
        <v>0</v>
      </c>
    </row>
    <row r="11" spans="1:4" ht="15.75" customHeight="1">
      <c r="A11" s="6">
        <v>3</v>
      </c>
      <c r="B11" s="7" t="s">
        <v>43</v>
      </c>
      <c r="C11" s="37">
        <v>56740677358</v>
      </c>
      <c r="D11" s="41">
        <v>54385261640</v>
      </c>
    </row>
    <row r="12" spans="1:4" ht="15.75" customHeight="1">
      <c r="A12" s="6">
        <v>4</v>
      </c>
      <c r="B12" s="7" t="s">
        <v>3</v>
      </c>
      <c r="C12" s="37">
        <v>27198743070</v>
      </c>
      <c r="D12" s="41">
        <v>13465559377</v>
      </c>
    </row>
    <row r="13" spans="1:4" ht="15.75" customHeight="1">
      <c r="A13" s="6">
        <v>5</v>
      </c>
      <c r="B13" s="7" t="s">
        <v>44</v>
      </c>
      <c r="C13" s="37">
        <v>4275007426</v>
      </c>
      <c r="D13" s="41">
        <v>95664218</v>
      </c>
    </row>
    <row r="14" spans="1:4" ht="15.75" customHeight="1">
      <c r="A14" s="3" t="s">
        <v>4</v>
      </c>
      <c r="B14" s="4" t="s">
        <v>45</v>
      </c>
      <c r="C14" s="21">
        <f>C16+C23</f>
        <v>652099078589</v>
      </c>
      <c r="D14" s="21">
        <f>D16+D23</f>
        <v>604583669340</v>
      </c>
    </row>
    <row r="15" spans="1:4" ht="15.75" customHeight="1">
      <c r="A15" s="6">
        <v>1</v>
      </c>
      <c r="B15" s="7" t="s">
        <v>46</v>
      </c>
      <c r="C15" s="47">
        <v>0</v>
      </c>
      <c r="D15" s="47">
        <v>0</v>
      </c>
    </row>
    <row r="16" spans="1:4" ht="15.75" customHeight="1">
      <c r="A16" s="6">
        <v>2</v>
      </c>
      <c r="B16" s="7" t="s">
        <v>5</v>
      </c>
      <c r="C16" s="37">
        <f>C17+C18+C20</f>
        <v>651806560549</v>
      </c>
      <c r="D16" s="37">
        <f>D17+D18+D20</f>
        <v>604583669340</v>
      </c>
    </row>
    <row r="17" spans="1:4" ht="15.75" customHeight="1">
      <c r="A17" s="6"/>
      <c r="B17" s="7" t="s">
        <v>47</v>
      </c>
      <c r="C17" s="37">
        <v>556385978878</v>
      </c>
      <c r="D17" s="41">
        <v>562919845037</v>
      </c>
    </row>
    <row r="18" spans="1:4" ht="15.75" customHeight="1">
      <c r="A18" s="6"/>
      <c r="B18" s="7" t="s">
        <v>48</v>
      </c>
      <c r="C18" s="37">
        <v>19993316400</v>
      </c>
      <c r="D18" s="41">
        <v>19993316400</v>
      </c>
    </row>
    <row r="19" spans="1:4" ht="15.75" customHeight="1">
      <c r="A19" s="6"/>
      <c r="B19" s="7" t="s">
        <v>49</v>
      </c>
      <c r="C19" s="47">
        <v>0</v>
      </c>
      <c r="D19" s="47">
        <v>0</v>
      </c>
    </row>
    <row r="20" spans="1:4" ht="15.75" customHeight="1">
      <c r="A20" s="6"/>
      <c r="B20" s="7" t="s">
        <v>50</v>
      </c>
      <c r="C20" s="37">
        <v>75427265271</v>
      </c>
      <c r="D20" s="41">
        <v>21670507903</v>
      </c>
    </row>
    <row r="21" spans="1:4" ht="15.75" customHeight="1">
      <c r="A21" s="6">
        <v>3</v>
      </c>
      <c r="B21" s="8" t="s">
        <v>51</v>
      </c>
      <c r="C21" s="47">
        <v>0</v>
      </c>
      <c r="D21" s="47">
        <v>0</v>
      </c>
    </row>
    <row r="22" spans="1:4" ht="15.75" customHeight="1">
      <c r="A22" s="6">
        <v>4</v>
      </c>
      <c r="B22" s="7" t="s">
        <v>6</v>
      </c>
      <c r="C22" s="47">
        <v>0</v>
      </c>
      <c r="D22" s="47">
        <v>0</v>
      </c>
    </row>
    <row r="23" spans="1:4" ht="15.75" customHeight="1">
      <c r="A23" s="6">
        <v>5</v>
      </c>
      <c r="B23" s="7" t="s">
        <v>52</v>
      </c>
      <c r="C23" s="37">
        <v>292518040</v>
      </c>
      <c r="D23" s="47">
        <v>0</v>
      </c>
    </row>
    <row r="24" spans="1:4" ht="15.75" customHeight="1">
      <c r="A24" s="3" t="s">
        <v>7</v>
      </c>
      <c r="B24" s="5" t="s">
        <v>8</v>
      </c>
      <c r="C24" s="21">
        <f>C8+C14</f>
        <v>767363278251</v>
      </c>
      <c r="D24" s="21">
        <f>D8+D14</f>
        <v>757313509504</v>
      </c>
    </row>
    <row r="25" spans="1:4" ht="15.75" customHeight="1">
      <c r="A25" s="3" t="s">
        <v>9</v>
      </c>
      <c r="B25" s="5" t="s">
        <v>10</v>
      </c>
      <c r="C25" s="21">
        <f>C26+C27</f>
        <v>114997541265</v>
      </c>
      <c r="D25" s="21">
        <f>D26+D27</f>
        <v>51147277734</v>
      </c>
    </row>
    <row r="26" spans="1:4" ht="15.75" customHeight="1">
      <c r="A26" s="6">
        <v>1</v>
      </c>
      <c r="B26" s="7" t="s">
        <v>11</v>
      </c>
      <c r="C26" s="37">
        <v>85237678799</v>
      </c>
      <c r="D26" s="41">
        <v>51024987693</v>
      </c>
    </row>
    <row r="27" spans="1:4" ht="15.75" customHeight="1">
      <c r="A27" s="6">
        <v>2</v>
      </c>
      <c r="B27" s="7" t="s">
        <v>12</v>
      </c>
      <c r="C27" s="37">
        <v>29759862466</v>
      </c>
      <c r="D27" s="41">
        <v>122290041</v>
      </c>
    </row>
    <row r="28" spans="1:4" ht="15.75" customHeight="1">
      <c r="A28" s="9" t="s">
        <v>13</v>
      </c>
      <c r="B28" s="5" t="s">
        <v>14</v>
      </c>
      <c r="C28" s="21">
        <f>C29+C39</f>
        <v>652365736986</v>
      </c>
      <c r="D28" s="21">
        <f>D29+D39</f>
        <v>706166231770</v>
      </c>
    </row>
    <row r="29" spans="1:4" ht="15.75" customHeight="1">
      <c r="A29" s="6">
        <v>1</v>
      </c>
      <c r="B29" s="7" t="s">
        <v>14</v>
      </c>
      <c r="C29" s="37">
        <f>C30+C31+C32+C36+C37</f>
        <v>652190445986</v>
      </c>
      <c r="D29" s="37">
        <f>D30+D31+D32+D36+D37</f>
        <v>705702740637</v>
      </c>
    </row>
    <row r="30" spans="1:4" ht="15.75" customHeight="1">
      <c r="A30" s="6"/>
      <c r="B30" s="7" t="s">
        <v>15</v>
      </c>
      <c r="C30" s="37">
        <v>635000000000</v>
      </c>
      <c r="D30" s="41">
        <v>635000000000</v>
      </c>
    </row>
    <row r="31" spans="1:4" ht="15.75" customHeight="1">
      <c r="A31" s="6"/>
      <c r="B31" s="7" t="s">
        <v>16</v>
      </c>
      <c r="C31" s="47">
        <v>0</v>
      </c>
      <c r="D31" s="47">
        <v>0</v>
      </c>
    </row>
    <row r="32" spans="1:4" ht="15.75" customHeight="1">
      <c r="A32" s="6"/>
      <c r="B32" s="7" t="s">
        <v>53</v>
      </c>
      <c r="C32" s="37">
        <v>26637783</v>
      </c>
      <c r="D32" s="41">
        <v>259232384</v>
      </c>
    </row>
    <row r="33" spans="1:4" ht="15.75" customHeight="1">
      <c r="A33" s="6"/>
      <c r="B33" s="7" t="s">
        <v>17</v>
      </c>
      <c r="C33" s="47">
        <v>0</v>
      </c>
      <c r="D33" s="47">
        <v>0</v>
      </c>
    </row>
    <row r="34" spans="1:4" ht="15.75" customHeight="1">
      <c r="A34" s="6"/>
      <c r="B34" s="7" t="s">
        <v>18</v>
      </c>
      <c r="C34" s="47">
        <v>0</v>
      </c>
      <c r="D34" s="47">
        <v>0</v>
      </c>
    </row>
    <row r="35" spans="1:4" ht="15.75" customHeight="1">
      <c r="A35" s="6"/>
      <c r="B35" s="7" t="s">
        <v>54</v>
      </c>
      <c r="C35" s="47">
        <v>0</v>
      </c>
      <c r="D35" s="47">
        <v>0</v>
      </c>
    </row>
    <row r="36" spans="1:4" ht="15.75" customHeight="1">
      <c r="A36" s="6"/>
      <c r="B36" s="7" t="s">
        <v>55</v>
      </c>
      <c r="C36" s="37">
        <v>17163808203</v>
      </c>
      <c r="D36" s="41">
        <f>15737138218+175001608</f>
        <v>15912139826</v>
      </c>
    </row>
    <row r="37" spans="1:4" ht="15.75" customHeight="1">
      <c r="A37" s="6"/>
      <c r="B37" s="7" t="s">
        <v>56</v>
      </c>
      <c r="C37" s="37"/>
      <c r="D37" s="41">
        <v>54531368427</v>
      </c>
    </row>
    <row r="38" spans="1:4" ht="15.75" customHeight="1">
      <c r="A38" s="10"/>
      <c r="B38" s="7" t="s">
        <v>57</v>
      </c>
      <c r="C38" s="47">
        <v>0</v>
      </c>
      <c r="D38" s="47">
        <v>0</v>
      </c>
    </row>
    <row r="39" spans="1:4" ht="15.75" customHeight="1">
      <c r="A39" s="6" t="s">
        <v>58</v>
      </c>
      <c r="B39" s="7" t="s">
        <v>59</v>
      </c>
      <c r="C39" s="37">
        <f>C40+C41+C42</f>
        <v>175291000</v>
      </c>
      <c r="D39" s="37">
        <f>D40+D41+D42</f>
        <v>463491133</v>
      </c>
    </row>
    <row r="40" spans="1:4" ht="15.75" customHeight="1">
      <c r="A40" s="6"/>
      <c r="B40" s="7" t="s">
        <v>60</v>
      </c>
      <c r="C40" s="37">
        <v>175291000</v>
      </c>
      <c r="D40" s="41">
        <v>463491133</v>
      </c>
    </row>
    <row r="41" spans="1:4" ht="15.75" customHeight="1">
      <c r="A41" s="6"/>
      <c r="B41" s="7" t="s">
        <v>19</v>
      </c>
      <c r="C41" s="47">
        <v>0</v>
      </c>
      <c r="D41" s="47">
        <v>0</v>
      </c>
    </row>
    <row r="42" spans="1:4" ht="15.75" customHeight="1">
      <c r="A42" s="15"/>
      <c r="B42" s="16" t="s">
        <v>61</v>
      </c>
      <c r="C42" s="47">
        <v>0</v>
      </c>
      <c r="D42" s="47">
        <v>0</v>
      </c>
    </row>
    <row r="43" spans="1:4" ht="15.75" customHeight="1">
      <c r="A43" s="17" t="s">
        <v>20</v>
      </c>
      <c r="B43" s="18" t="s">
        <v>21</v>
      </c>
      <c r="C43" s="22">
        <f>C28+C25</f>
        <v>767363278251</v>
      </c>
      <c r="D43" s="22">
        <f>D28+D25</f>
        <v>757313509504</v>
      </c>
    </row>
    <row r="44" spans="1:4" ht="15.75" customHeight="1">
      <c r="A44" s="34"/>
      <c r="B44" s="35"/>
      <c r="C44" s="36"/>
      <c r="D44" s="36"/>
    </row>
    <row r="45" spans="1:4" ht="15.75" customHeight="1">
      <c r="A45" s="34"/>
      <c r="B45" s="35"/>
      <c r="C45" s="36"/>
      <c r="D45" s="36"/>
    </row>
    <row r="46" spans="1:4" ht="16.5" customHeight="1">
      <c r="A46" s="31" t="s">
        <v>66</v>
      </c>
      <c r="B46" s="29"/>
      <c r="C46" s="53"/>
      <c r="D46" s="39"/>
    </row>
    <row r="47" spans="1:4" ht="16.5" customHeight="1">
      <c r="A47" s="32" t="s">
        <v>67</v>
      </c>
      <c r="B47" s="33"/>
      <c r="C47" s="54"/>
      <c r="D47" s="40"/>
    </row>
    <row r="48" spans="1:4" ht="16.5" customHeight="1">
      <c r="A48" s="14" t="s">
        <v>0</v>
      </c>
      <c r="B48" s="14" t="s">
        <v>22</v>
      </c>
      <c r="C48" s="30" t="s">
        <v>117</v>
      </c>
      <c r="D48" s="30" t="s">
        <v>116</v>
      </c>
    </row>
    <row r="49" spans="1:4" ht="16.5" customHeight="1">
      <c r="A49" s="42" t="s">
        <v>63</v>
      </c>
      <c r="B49" s="43" t="s">
        <v>24</v>
      </c>
      <c r="C49" s="44">
        <v>30928044319</v>
      </c>
      <c r="D49" s="44">
        <v>170099847634</v>
      </c>
    </row>
    <row r="50" spans="1:4" ht="16.5" customHeight="1">
      <c r="A50" s="6" t="s">
        <v>58</v>
      </c>
      <c r="B50" s="11" t="s">
        <v>25</v>
      </c>
      <c r="C50" s="46">
        <v>0</v>
      </c>
      <c r="D50" s="46">
        <v>0</v>
      </c>
    </row>
    <row r="51" spans="1:4" ht="16.5" customHeight="1">
      <c r="A51" s="6" t="s">
        <v>64</v>
      </c>
      <c r="B51" s="11" t="s">
        <v>68</v>
      </c>
      <c r="C51" s="23">
        <f>C49</f>
        <v>30928044319</v>
      </c>
      <c r="D51" s="56">
        <v>170099847634</v>
      </c>
    </row>
    <row r="52" spans="1:4" ht="16.5" customHeight="1">
      <c r="A52" s="6" t="s">
        <v>65</v>
      </c>
      <c r="B52" s="11" t="s">
        <v>26</v>
      </c>
      <c r="C52" s="57">
        <v>28037437994</v>
      </c>
      <c r="D52" s="57">
        <v>83200352931</v>
      </c>
    </row>
    <row r="53" spans="1:4" ht="16.5" customHeight="1">
      <c r="A53" s="6" t="s">
        <v>69</v>
      </c>
      <c r="B53" s="11" t="s">
        <v>70</v>
      </c>
      <c r="C53" s="23">
        <f>C51-C52</f>
        <v>2890606325</v>
      </c>
      <c r="D53" s="23">
        <v>86899494703</v>
      </c>
    </row>
    <row r="54" spans="1:4" ht="16.5" customHeight="1">
      <c r="A54" s="6" t="s">
        <v>71</v>
      </c>
      <c r="B54" s="11" t="s">
        <v>27</v>
      </c>
      <c r="C54" s="57">
        <v>1417437474</v>
      </c>
      <c r="D54" s="57">
        <v>1664471642</v>
      </c>
    </row>
    <row r="55" spans="1:4" ht="16.5" customHeight="1">
      <c r="A55" s="6" t="s">
        <v>72</v>
      </c>
      <c r="B55" s="11" t="s">
        <v>28</v>
      </c>
      <c r="C55" s="46">
        <v>0</v>
      </c>
      <c r="D55" s="57">
        <v>414149645</v>
      </c>
    </row>
    <row r="56" spans="1:4" ht="16.5" customHeight="1">
      <c r="A56" s="6" t="s">
        <v>73</v>
      </c>
      <c r="B56" s="11" t="s">
        <v>29</v>
      </c>
      <c r="C56" s="46">
        <v>0</v>
      </c>
      <c r="D56" s="46">
        <v>0</v>
      </c>
    </row>
    <row r="57" spans="1:4" ht="16.5" customHeight="1">
      <c r="A57" s="6" t="s">
        <v>74</v>
      </c>
      <c r="B57" s="11" t="s">
        <v>30</v>
      </c>
      <c r="C57" s="57">
        <v>4270478979</v>
      </c>
      <c r="D57" s="57">
        <v>9315426907</v>
      </c>
    </row>
    <row r="58" spans="1:4" ht="16.5" customHeight="1">
      <c r="A58" s="6" t="s">
        <v>75</v>
      </c>
      <c r="B58" s="10" t="s">
        <v>76</v>
      </c>
      <c r="C58" s="57">
        <v>37564820</v>
      </c>
      <c r="D58" s="48">
        <v>78834389793</v>
      </c>
    </row>
    <row r="59" spans="1:4" ht="16.5" customHeight="1">
      <c r="A59" s="6" t="s">
        <v>77</v>
      </c>
      <c r="B59" s="11" t="s">
        <v>31</v>
      </c>
      <c r="C59" s="57">
        <v>169801673</v>
      </c>
      <c r="D59" s="57">
        <v>2642886394</v>
      </c>
    </row>
    <row r="60" spans="1:4" ht="16.5" customHeight="1">
      <c r="A60" s="6" t="s">
        <v>78</v>
      </c>
      <c r="B60" s="11" t="s">
        <v>79</v>
      </c>
      <c r="C60" s="57">
        <v>111685002</v>
      </c>
      <c r="D60" s="57">
        <v>1754951582</v>
      </c>
    </row>
    <row r="61" spans="1:4" ht="16.5" customHeight="1">
      <c r="A61" s="6" t="s">
        <v>80</v>
      </c>
      <c r="B61" s="11" t="s">
        <v>32</v>
      </c>
      <c r="C61" s="23">
        <f>C59-C60</f>
        <v>58116671</v>
      </c>
      <c r="D61" s="23">
        <v>887934812</v>
      </c>
    </row>
    <row r="62" spans="1:4" ht="16.5" customHeight="1">
      <c r="A62" s="6" t="s">
        <v>81</v>
      </c>
      <c r="B62" s="11" t="s">
        <v>33</v>
      </c>
      <c r="C62" s="23">
        <f>C58+C61</f>
        <v>95681491</v>
      </c>
      <c r="D62" s="23">
        <v>79722324605</v>
      </c>
    </row>
    <row r="63" spans="1:4" ht="16.5" customHeight="1">
      <c r="A63" s="6" t="s">
        <v>82</v>
      </c>
      <c r="B63" s="11" t="s">
        <v>34</v>
      </c>
      <c r="C63" s="46">
        <v>0</v>
      </c>
      <c r="D63" s="46">
        <v>0</v>
      </c>
    </row>
    <row r="64" spans="1:4" ht="16.5" customHeight="1">
      <c r="A64" s="6" t="s">
        <v>83</v>
      </c>
      <c r="B64" s="11" t="s">
        <v>35</v>
      </c>
      <c r="C64" s="23">
        <f>C62-C63</f>
        <v>95681491</v>
      </c>
      <c r="D64" s="23">
        <v>79722324605</v>
      </c>
    </row>
    <row r="65" spans="1:4" ht="16.5" customHeight="1">
      <c r="A65" s="6" t="s">
        <v>84</v>
      </c>
      <c r="B65" s="11" t="s">
        <v>85</v>
      </c>
      <c r="C65" s="59">
        <f>C64/63500000</f>
        <v>1.5067951338582677</v>
      </c>
      <c r="D65" s="23">
        <f>D64/63500000</f>
        <v>1255.4696788188976</v>
      </c>
    </row>
    <row r="66" spans="1:4" ht="16.5" customHeight="1">
      <c r="A66" s="19" t="s">
        <v>86</v>
      </c>
      <c r="B66" s="27" t="s">
        <v>36</v>
      </c>
      <c r="C66" s="28"/>
      <c r="D66" s="28"/>
    </row>
    <row r="67" spans="1:4" ht="15" customHeight="1">
      <c r="A67" s="24"/>
      <c r="B67" s="25"/>
      <c r="C67" s="26"/>
      <c r="D67" s="26"/>
    </row>
    <row r="68" spans="1:4" ht="15" customHeight="1">
      <c r="A68" s="71"/>
      <c r="B68" s="71"/>
      <c r="C68" s="26"/>
      <c r="D68" s="26"/>
    </row>
    <row r="69" spans="1:4" ht="15" customHeight="1">
      <c r="A69" s="69"/>
      <c r="B69" s="69"/>
      <c r="C69" s="26"/>
      <c r="D69" s="26"/>
    </row>
    <row r="70" spans="1:4" ht="15" customHeight="1">
      <c r="A70" s="69"/>
      <c r="B70" s="69"/>
      <c r="C70" s="26"/>
      <c r="D70" s="26"/>
    </row>
    <row r="71" spans="1:4" ht="15" customHeight="1">
      <c r="A71" s="69"/>
      <c r="B71" s="69"/>
      <c r="C71" s="26"/>
      <c r="D71" s="26"/>
    </row>
    <row r="72" spans="1:4" ht="15" customHeight="1">
      <c r="A72" s="24"/>
      <c r="B72" s="25"/>
      <c r="C72" s="26"/>
      <c r="D72" s="26"/>
    </row>
    <row r="73" spans="1:4" ht="15" customHeight="1">
      <c r="A73" s="24"/>
      <c r="B73" s="25"/>
      <c r="C73" s="26"/>
      <c r="D73" s="26"/>
    </row>
    <row r="74" spans="1:4" ht="15" customHeight="1">
      <c r="A74" s="24"/>
      <c r="B74" s="25"/>
      <c r="C74" s="26"/>
      <c r="D74" s="26"/>
    </row>
    <row r="75" spans="1:4" ht="15" customHeight="1">
      <c r="A75" s="24"/>
      <c r="B75" s="25"/>
      <c r="C75" s="26"/>
      <c r="D75" s="26"/>
    </row>
    <row r="76" spans="1:4" ht="15" customHeight="1">
      <c r="A76" s="24"/>
      <c r="B76" s="25"/>
      <c r="C76" s="26"/>
      <c r="D76" s="26"/>
    </row>
    <row r="77" spans="1:4" ht="15" customHeight="1">
      <c r="A77" s="24"/>
      <c r="B77" s="25"/>
      <c r="C77" s="26"/>
      <c r="D77" s="26"/>
    </row>
    <row r="78" spans="1:4" ht="15" customHeight="1">
      <c r="A78" s="24"/>
      <c r="B78" s="25"/>
      <c r="C78" s="26"/>
      <c r="D78" s="26"/>
    </row>
    <row r="79" spans="1:4" ht="15" customHeight="1">
      <c r="A79" s="24"/>
      <c r="B79" s="25"/>
      <c r="C79" s="26"/>
      <c r="D79" s="26"/>
    </row>
    <row r="80" spans="1:4" ht="15" customHeight="1">
      <c r="A80" s="24"/>
      <c r="B80" s="25"/>
      <c r="C80" s="26"/>
      <c r="D80" s="26"/>
    </row>
    <row r="81" spans="1:4" ht="15" customHeight="1">
      <c r="A81" s="24"/>
      <c r="B81" s="25"/>
      <c r="C81" s="26"/>
      <c r="D81" s="26"/>
    </row>
    <row r="82" spans="1:4" ht="15" customHeight="1">
      <c r="A82" s="24"/>
      <c r="B82" s="25"/>
      <c r="C82" s="26"/>
      <c r="D82" s="26"/>
    </row>
    <row r="83" spans="1:4" ht="15" customHeight="1">
      <c r="A83" s="24"/>
      <c r="B83" s="25"/>
      <c r="C83" s="26"/>
      <c r="D83" s="26"/>
    </row>
  </sheetData>
  <mergeCells count="7">
    <mergeCell ref="A1:B1"/>
    <mergeCell ref="A2:D2"/>
    <mergeCell ref="A3:D3"/>
    <mergeCell ref="A71:B71"/>
    <mergeCell ref="A68:B68"/>
    <mergeCell ref="A69:B69"/>
    <mergeCell ref="A70:B70"/>
  </mergeCells>
  <printOptions/>
  <pageMargins left="0.51" right="0" top="0.5905511811023623" bottom="0.984251968503937" header="0.5118110236220472" footer="0.5118110236220472"/>
  <pageSetup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minhht</dc:creator>
  <cp:keywords/>
  <dc:description/>
  <cp:lastModifiedBy>tuanld</cp:lastModifiedBy>
  <cp:lastPrinted>2008-03-26T02:03:58Z</cp:lastPrinted>
  <dcterms:created xsi:type="dcterms:W3CDTF">2006-10-09T01:47:47Z</dcterms:created>
  <dcterms:modified xsi:type="dcterms:W3CDTF">2008-04-01T09:46:32Z</dcterms:modified>
  <cp:category/>
  <cp:version/>
  <cp:contentType/>
  <cp:contentStatus/>
</cp:coreProperties>
</file>